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F:\Consultanta\HCL\HCL septembrie 2025\"/>
    </mc:Choice>
  </mc:AlternateContent>
  <xr:revisionPtr revIDLastSave="0" documentId="8_{5662DBDD-964C-44C1-AE9A-7B370AE725A8}" xr6:coauthVersionLast="36" xr6:coauthVersionMax="36" xr10:uidLastSave="{00000000-0000-0000-0000-000000000000}"/>
  <bookViews>
    <workbookView xWindow="0" yWindow="0" windowWidth="21570" windowHeight="7155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E52" i="1"/>
  <c r="C11" i="1" l="1"/>
  <c r="D35" i="1" l="1"/>
  <c r="E35" i="1"/>
  <c r="C35" i="1"/>
  <c r="E36" i="1"/>
  <c r="E46" i="1"/>
  <c r="D46" i="1"/>
  <c r="C46" i="1"/>
  <c r="E9" i="1" l="1"/>
  <c r="C9" i="1"/>
  <c r="C48" i="1" l="1"/>
  <c r="C54" i="1"/>
  <c r="C52" i="1" s="1"/>
  <c r="D36" i="1"/>
  <c r="D62" i="1"/>
  <c r="E58" i="1"/>
  <c r="D58" i="1" l="1"/>
  <c r="D9" i="1"/>
  <c r="D25" i="1"/>
  <c r="E25" i="1"/>
  <c r="C25" i="1"/>
  <c r="E19" i="1" l="1"/>
  <c r="D19" i="1"/>
  <c r="D18" i="1" s="1"/>
  <c r="E29" i="1"/>
  <c r="C29" i="1"/>
  <c r="C8" i="1" s="1"/>
  <c r="E28" i="1" l="1"/>
  <c r="E8" i="1"/>
  <c r="E18" i="1"/>
  <c r="C44" i="1"/>
  <c r="E44" i="1"/>
  <c r="H66" i="1" l="1"/>
  <c r="D43" i="1" l="1"/>
  <c r="D34" i="1" s="1"/>
  <c r="E43" i="1"/>
  <c r="E34" i="1" s="1"/>
  <c r="E6" i="1" s="1"/>
  <c r="D29" i="1"/>
  <c r="D8" i="1" s="1"/>
  <c r="D23" i="1"/>
  <c r="E23" i="1"/>
  <c r="C22" i="1" l="1"/>
  <c r="D28" i="1"/>
  <c r="C43" i="1"/>
  <c r="C34" i="1" s="1"/>
  <c r="C21" i="1"/>
  <c r="C19" i="1" s="1"/>
  <c r="C18" i="1" l="1"/>
  <c r="C28" i="1"/>
  <c r="D59" i="1" l="1"/>
  <c r="D7" i="1" s="1"/>
  <c r="E59" i="1"/>
  <c r="E7" i="1" s="1"/>
  <c r="C58" i="1" l="1"/>
  <c r="C6" i="1" s="1"/>
  <c r="C59" i="1"/>
  <c r="C23" i="1" l="1"/>
  <c r="C7" i="1" s="1"/>
  <c r="D22" i="1" l="1"/>
  <c r="D6" i="1" s="1"/>
</calcChain>
</file>

<file path=xl/sharedStrings.xml><?xml version="1.0" encoding="utf-8"?>
<sst xmlns="http://schemas.openxmlformats.org/spreadsheetml/2006/main" count="158" uniqueCount="83">
  <si>
    <t>COMUNA SECUIENI</t>
  </si>
  <si>
    <t>Nr</t>
  </si>
  <si>
    <t>Denumirea obiectivului</t>
  </si>
  <si>
    <t>A</t>
  </si>
  <si>
    <t>Lucrari in continuare</t>
  </si>
  <si>
    <t>65.02</t>
  </si>
  <si>
    <t>INVATAMANT TOTAL, din care:</t>
  </si>
  <si>
    <t>Construire sala de sport  Scoala  Secuieni</t>
  </si>
  <si>
    <t>Valoare</t>
  </si>
  <si>
    <t xml:space="preserve">Alte cheltuieli de investitii 
</t>
  </si>
  <si>
    <t>B</t>
  </si>
  <si>
    <t>Lucrari noi</t>
  </si>
  <si>
    <t>C</t>
  </si>
  <si>
    <t xml:space="preserve">                                                       TOTAL,din care:</t>
  </si>
  <si>
    <t xml:space="preserve">Studii, Expertize, Avize, Acorduri </t>
  </si>
  <si>
    <t>Servicii de intocmire P.U.G.</t>
  </si>
  <si>
    <t>Doc cadastrale +trasari+ridicari topo</t>
  </si>
  <si>
    <t>Din TOTAL, desfasurat, pe cap bugetare:</t>
  </si>
  <si>
    <t>SANATATE</t>
  </si>
  <si>
    <t>DEZVOLTARE PUBLICA</t>
  </si>
  <si>
    <t>DRUMURI SI PODURI</t>
  </si>
  <si>
    <t>Intretinere gradini publice,pacuri, zone verzi si baze sportive</t>
  </si>
  <si>
    <t>Reabilitare, modernizare, dotare și extindere dispensar medical în loc.Butnărești, comuna Secuieni, Neamt (CNI)</t>
  </si>
  <si>
    <t>FONDURI</t>
  </si>
  <si>
    <t>BUGET LOCAL</t>
  </si>
  <si>
    <t xml:space="preserve"> Amenajare locatie si bransament pentru instalare statie de reincarcare vehicule electrice, in comuna Secuieni, jud Neamt</t>
  </si>
  <si>
    <t>Infiintare parc panouri fotovoltaice( POIM)</t>
  </si>
  <si>
    <t>Modernizare drumuri  interes local in com Secuieni, jud. Neamt CNI</t>
  </si>
  <si>
    <t>Extindere retea alimentare cu apa si retea canalizare în loc Secuieni și Secuienii Noi din Com Secuieni jud NT(Anghel Saligny)</t>
  </si>
  <si>
    <t>„Facilitarea procesului educational prin achizitia de echipamente necesare Scolii Gimnaziale din Comuna Secuieni Judet Neamt”, PNRR</t>
  </si>
  <si>
    <t>71.03.00</t>
  </si>
  <si>
    <t>71.01.30</t>
  </si>
  <si>
    <t>84.03.01</t>
  </si>
  <si>
    <t>Reabilitare clădire bază sportivă</t>
  </si>
  <si>
    <t>67.05.03</t>
  </si>
  <si>
    <t>65.50.00</t>
  </si>
  <si>
    <t>71.01.01</t>
  </si>
  <si>
    <t>Alimentare cu gaze naturale in localitati</t>
  </si>
  <si>
    <t>Iluminat public si electrificari rurale</t>
  </si>
  <si>
    <t>70.06.00</t>
  </si>
  <si>
    <t xml:space="preserve">                                                                         LISTA OBIECTIVELOR DE INVESTITII PENTRU </t>
  </si>
  <si>
    <t>Modernizare drumuri  interes local in com Secuieni, jud. Neamt ANGHEL SALIGNY</t>
  </si>
  <si>
    <t>60-294 , 71.01.01-200</t>
  </si>
  <si>
    <t>Realizare teren sport multifuncțional  loc.Butnaresti</t>
  </si>
  <si>
    <t xml:space="preserve"> Înființare rețea de alimentare  apă și  extindere retea de canalizare în Butnărești, com.Secuieni AFM</t>
  </si>
  <si>
    <t>PRIMAR MIHAI DORIN</t>
  </si>
  <si>
    <t>TOTAL 70</t>
  </si>
  <si>
    <t>Reabilitare prin consolidare seismica a sediului primariei Secuieni</t>
  </si>
  <si>
    <t xml:space="preserve">Reabilitare prin consolidare seismica dispensar medical în loc.Butnărești, comuna Secuieni, Neamt </t>
  </si>
  <si>
    <t>Cositoare 1 buc</t>
  </si>
  <si>
    <t>Compresor</t>
  </si>
  <si>
    <t>Turbojet</t>
  </si>
  <si>
    <t>Modernizare teren sport Basta</t>
  </si>
  <si>
    <t>Centrala termica Camin Basta</t>
  </si>
  <si>
    <t>ADMINISTRATIE</t>
  </si>
  <si>
    <t>51.01.03</t>
  </si>
  <si>
    <t>Modernizarea și eficientizarea sistemului de iluminat public în comuna Secuieni, județul Neamț AFM II</t>
  </si>
  <si>
    <t>Modernizarea și eficientizarea sistemului de iluminat public în comuna Secuieni, județul Neamț AFM I</t>
  </si>
  <si>
    <t>67.03.07</t>
  </si>
  <si>
    <t xml:space="preserve">                                     </t>
  </si>
  <si>
    <t>anexa 2</t>
  </si>
  <si>
    <t>84.03.02</t>
  </si>
  <si>
    <t>70.05.01</t>
  </si>
  <si>
    <t>74.02.03</t>
  </si>
  <si>
    <t>66.08.00</t>
  </si>
  <si>
    <t>Statii autobuz  6 buc</t>
  </si>
  <si>
    <t>60.01/60.03/71.01.30</t>
  </si>
  <si>
    <t>65.04.01</t>
  </si>
  <si>
    <t>Extindere retele alimentare cu apa -canalizare, realizare bransamente  in Secuieni</t>
  </si>
  <si>
    <t>83.03.30</t>
  </si>
  <si>
    <t>CAP</t>
  </si>
  <si>
    <t>TITLUL</t>
  </si>
  <si>
    <t>Reparatii Magazie  Dispensar Uman loc Secuieni, com Secuieni</t>
  </si>
  <si>
    <t>Alte cheltuieli in domeniul agriculturii</t>
  </si>
  <si>
    <t>Infiintare  distributie si racorduri  gaze naturale in  Com.Secuieni cu satele Secuieni, Secuienii Noi si Basta , judetul Neamt</t>
  </si>
  <si>
    <t>Extindere rețea electrică în sat  Basta, com Secuieni</t>
  </si>
  <si>
    <t>Extindere rețea electrică în sat Secuieni , com Secuieni</t>
  </si>
  <si>
    <t>Cap 74-Lucrari in continuare</t>
  </si>
  <si>
    <t>Extidere rețea electrică în sat Secuienii Noi, comuna Secuieni DV11 SI DV14, Jud Neamt</t>
  </si>
  <si>
    <t xml:space="preserve"> Înființare rețea de alimentare  apă și  extindere retea de canalizare în Basta , com.Secuieni AFM</t>
  </si>
  <si>
    <t>RECTIFICAT   ANUL 2025</t>
  </si>
  <si>
    <t>Pompe-Sistem Centralizat Canalizare Si Statie De Epurare</t>
  </si>
  <si>
    <t>74.06.00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</si>
</sst>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0"/>
      <color rgb="FF006100"/>
      <name val="Times New Roman"/>
      <family val="1"/>
    </font>
    <font>
      <b/>
      <sz val="11"/>
      <color theme="1"/>
      <name val="Algerian"/>
      <family val="5"/>
    </font>
    <font>
      <b/>
      <sz val="10"/>
      <color theme="1"/>
      <name val="Times New Roman"/>
      <family val="1"/>
    </font>
    <font>
      <b/>
      <sz val="10"/>
      <color rgb="FF9C0006"/>
      <name val="Times New Roman"/>
      <family val="1"/>
    </font>
    <font>
      <b/>
      <sz val="10"/>
      <color rgb="FF9C6500"/>
      <name val="Times New Roman"/>
      <family val="1"/>
    </font>
    <font>
      <b/>
      <sz val="10"/>
      <color rgb="FFFA7D0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b/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5" borderId="2" xfId="5"/>
    <xf numFmtId="0" fontId="7" fillId="2" borderId="1" xfId="2" applyNumberFormat="1" applyFont="1" applyBorder="1"/>
    <xf numFmtId="0" fontId="7" fillId="2" borderId="1" xfId="2" applyFont="1" applyBorder="1"/>
    <xf numFmtId="0" fontId="7" fillId="2" borderId="1" xfId="2" applyNumberFormat="1" applyFont="1" applyBorder="1" applyAlignment="1">
      <alignment horizontal="center"/>
    </xf>
    <xf numFmtId="0" fontId="7" fillId="2" borderId="1" xfId="2" applyFont="1" applyBorder="1" applyAlignment="1"/>
    <xf numFmtId="3" fontId="7" fillId="2" borderId="1" xfId="2" applyNumberFormat="1" applyFont="1" applyBorder="1" applyAlignment="1">
      <alignment vertical="center"/>
    </xf>
    <xf numFmtId="3" fontId="7" fillId="2" borderId="3" xfId="2" applyNumberFormat="1" applyFont="1" applyBorder="1" applyAlignment="1">
      <alignment vertical="center"/>
    </xf>
    <xf numFmtId="0" fontId="7" fillId="2" borderId="1" xfId="2" applyFont="1" applyBorder="1" applyAlignment="1">
      <alignment horizontal="center" vertical="center"/>
    </xf>
    <xf numFmtId="0" fontId="7" fillId="2" borderId="1" xfId="2" applyFont="1" applyBorder="1" applyAlignment="1">
      <alignment wrapText="1"/>
    </xf>
    <xf numFmtId="0" fontId="7" fillId="2" borderId="1" xfId="2" applyNumberFormat="1" applyFont="1" applyBorder="1" applyAlignment="1">
      <alignment horizontal="center" vertical="center"/>
    </xf>
    <xf numFmtId="0" fontId="7" fillId="2" borderId="1" xfId="2" applyFont="1" applyBorder="1" applyAlignment="1">
      <alignment vertical="center"/>
    </xf>
    <xf numFmtId="0" fontId="7" fillId="2" borderId="3" xfId="2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9" fillId="0" borderId="1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10" fillId="3" borderId="1" xfId="3" applyFont="1" applyBorder="1" applyAlignment="1">
      <alignment horizontal="center"/>
    </xf>
    <xf numFmtId="0" fontId="10" fillId="3" borderId="1" xfId="3" applyFont="1" applyBorder="1" applyAlignment="1">
      <alignment horizontal="left" vertical="center"/>
    </xf>
    <xf numFmtId="3" fontId="10" fillId="3" borderId="1" xfId="3" applyNumberFormat="1" applyFont="1" applyBorder="1" applyAlignment="1">
      <alignment vertical="center"/>
    </xf>
    <xf numFmtId="0" fontId="11" fillId="4" borderId="1" xfId="4" applyFont="1" applyBorder="1" applyAlignment="1">
      <alignment horizontal="center"/>
    </xf>
    <xf numFmtId="0" fontId="11" fillId="4" borderId="1" xfId="4" applyFont="1" applyBorder="1" applyAlignment="1">
      <alignment horizontal="left" vertical="center"/>
    </xf>
    <xf numFmtId="3" fontId="11" fillId="4" borderId="1" xfId="4" applyNumberFormat="1" applyFont="1" applyBorder="1" applyAlignment="1">
      <alignment vertical="center"/>
    </xf>
    <xf numFmtId="0" fontId="12" fillId="5" borderId="2" xfId="5" applyFont="1" applyAlignment="1">
      <alignment horizontal="center"/>
    </xf>
    <xf numFmtId="0" fontId="12" fillId="5" borderId="2" xfId="5" applyFont="1" applyAlignment="1">
      <alignment horizontal="left" vertical="center" wrapText="1"/>
    </xf>
    <xf numFmtId="3" fontId="12" fillId="5" borderId="2" xfId="5" applyNumberFormat="1" applyFont="1" applyAlignment="1">
      <alignment vertical="center"/>
    </xf>
    <xf numFmtId="0" fontId="13" fillId="6" borderId="1" xfId="5" applyNumberFormat="1" applyFont="1" applyFill="1" applyBorder="1"/>
    <xf numFmtId="0" fontId="9" fillId="0" borderId="1" xfId="0" applyFont="1" applyBorder="1" applyAlignment="1">
      <alignment horizontal="left" wrapText="1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0" fillId="3" borderId="1" xfId="3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10" fillId="3" borderId="1" xfId="3" applyFont="1" applyBorder="1" applyAlignment="1">
      <alignment vertical="center"/>
    </xf>
    <xf numFmtId="0" fontId="14" fillId="0" borderId="1" xfId="1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9" fillId="0" borderId="1" xfId="1" applyFont="1" applyBorder="1" applyAlignment="1">
      <alignment horizontal="left" wrapText="1"/>
    </xf>
    <xf numFmtId="0" fontId="5" fillId="5" borderId="5" xfId="5" applyBorder="1"/>
    <xf numFmtId="0" fontId="6" fillId="6" borderId="0" xfId="5" applyFont="1" applyFill="1" applyBorder="1"/>
    <xf numFmtId="0" fontId="5" fillId="5" borderId="0" xfId="5" applyBorder="1"/>
    <xf numFmtId="0" fontId="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0" applyFont="1" applyBorder="1" applyAlignment="1">
      <alignment wrapText="1"/>
    </xf>
    <xf numFmtId="3" fontId="9" fillId="0" borderId="0" xfId="0" applyNumberFormat="1" applyFont="1" applyFill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vertical="center"/>
    </xf>
    <xf numFmtId="0" fontId="2" fillId="2" borderId="1" xfId="2" applyBorder="1" applyAlignment="1">
      <alignment horizontal="center"/>
    </xf>
    <xf numFmtId="0" fontId="2" fillId="2" borderId="1" xfId="2" applyBorder="1" applyAlignment="1">
      <alignment horizontal="left" wrapText="1"/>
    </xf>
    <xf numFmtId="3" fontId="2" fillId="2" borderId="1" xfId="2" applyNumberFormat="1" applyBorder="1" applyAlignment="1">
      <alignment vertical="center"/>
    </xf>
    <xf numFmtId="0" fontId="2" fillId="2" borderId="1" xfId="2" applyBorder="1"/>
    <xf numFmtId="0" fontId="4" fillId="4" borderId="1" xfId="4" applyBorder="1" applyAlignment="1">
      <alignment horizontal="center" vertical="center"/>
    </xf>
    <xf numFmtId="0" fontId="4" fillId="4" borderId="1" xfId="4" applyBorder="1" applyAlignment="1">
      <alignment wrapText="1"/>
    </xf>
    <xf numFmtId="3" fontId="4" fillId="4" borderId="1" xfId="4" applyNumberFormat="1" applyBorder="1" applyAlignment="1">
      <alignment vertical="center"/>
    </xf>
    <xf numFmtId="3" fontId="4" fillId="4" borderId="3" xfId="4" applyNumberFormat="1" applyBorder="1" applyAlignment="1">
      <alignment vertical="center"/>
    </xf>
    <xf numFmtId="0" fontId="4" fillId="4" borderId="1" xfId="4" applyBorder="1"/>
    <xf numFmtId="3" fontId="5" fillId="5" borderId="2" xfId="5" applyNumberFormat="1" applyAlignment="1">
      <alignment vertical="center"/>
    </xf>
    <xf numFmtId="0" fontId="5" fillId="5" borderId="2" xfId="5" applyAlignment="1">
      <alignment horizontal="center" vertical="center"/>
    </xf>
    <xf numFmtId="0" fontId="3" fillId="3" borderId="1" xfId="3" applyBorder="1" applyAlignment="1">
      <alignment horizontal="left"/>
    </xf>
    <xf numFmtId="3" fontId="3" fillId="3" borderId="1" xfId="3" applyNumberFormat="1" applyBorder="1" applyAlignment="1">
      <alignment vertical="center"/>
    </xf>
    <xf numFmtId="3" fontId="3" fillId="3" borderId="3" xfId="3" applyNumberFormat="1" applyBorder="1" applyAlignment="1">
      <alignment vertical="center"/>
    </xf>
    <xf numFmtId="0" fontId="3" fillId="3" borderId="1" xfId="3" applyBorder="1" applyAlignment="1">
      <alignment horizontal="center"/>
    </xf>
    <xf numFmtId="0" fontId="3" fillId="3" borderId="1" xfId="3" applyBorder="1"/>
    <xf numFmtId="0" fontId="0" fillId="0" borderId="0" xfId="0" applyAlignment="1">
      <alignment vertical="top"/>
    </xf>
    <xf numFmtId="0" fontId="3" fillId="3" borderId="0" xfId="3"/>
    <xf numFmtId="0" fontId="3" fillId="3" borderId="1" xfId="3" applyBorder="1" applyAlignment="1">
      <alignment vertical="center"/>
    </xf>
    <xf numFmtId="0" fontId="5" fillId="5" borderId="1" xfId="5" applyBorder="1" applyAlignment="1">
      <alignment vertical="center"/>
    </xf>
    <xf numFmtId="0" fontId="15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5" fillId="5" borderId="7" xfId="5" applyBorder="1" applyAlignment="1">
      <alignment vertical="center"/>
    </xf>
    <xf numFmtId="0" fontId="5" fillId="5" borderId="7" xfId="5" applyBorder="1"/>
    <xf numFmtId="3" fontId="5" fillId="5" borderId="7" xfId="5" applyNumberFormat="1" applyBorder="1" applyAlignment="1">
      <alignment vertical="center"/>
    </xf>
    <xf numFmtId="0" fontId="16" fillId="2" borderId="1" xfId="2" applyFont="1" applyBorder="1" applyAlignment="1">
      <alignment vertical="center"/>
    </xf>
    <xf numFmtId="0" fontId="16" fillId="2" borderId="1" xfId="2" applyFont="1" applyBorder="1" applyAlignment="1">
      <alignment wrapText="1"/>
    </xf>
    <xf numFmtId="3" fontId="16" fillId="2" borderId="1" xfId="2" applyNumberFormat="1" applyFont="1" applyBorder="1" applyAlignment="1">
      <alignment vertical="center"/>
    </xf>
    <xf numFmtId="0" fontId="16" fillId="2" borderId="1" xfId="2" applyFont="1" applyBorder="1" applyAlignment="1">
      <alignment horizontal="center" vertical="center"/>
    </xf>
    <xf numFmtId="0" fontId="1" fillId="0" borderId="1" xfId="1" applyBorder="1"/>
    <xf numFmtId="0" fontId="1" fillId="0" borderId="1" xfId="1" applyBorder="1" applyAlignment="1">
      <alignment wrapText="1"/>
    </xf>
  </cellXfs>
  <cellStyles count="6">
    <cellStyle name="Bad" xfId="3" builtinId="27"/>
    <cellStyle name="Calculation" xfId="5" builtinId="22"/>
    <cellStyle name="Good" xfId="2" builtinId="26"/>
    <cellStyle name="Neutral" xfId="4" builtinId="28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zoomScale="145" zoomScaleNormal="145" zoomScaleSheetLayoutView="145" workbookViewId="0">
      <selection activeCell="G10" sqref="G10"/>
    </sheetView>
  </sheetViews>
  <sheetFormatPr defaultRowHeight="15" x14ac:dyDescent="0.25"/>
  <cols>
    <col min="1" max="1" width="5.7109375" customWidth="1"/>
    <col min="2" max="2" width="35" customWidth="1"/>
    <col min="3" max="3" width="9.42578125" customWidth="1"/>
    <col min="4" max="5" width="9.5703125" customWidth="1"/>
    <col min="6" max="6" width="7.7109375" customWidth="1"/>
    <col min="7" max="7" width="10.140625" customWidth="1"/>
    <col min="8" max="8" width="0" hidden="1" customWidth="1"/>
    <col min="9" max="9" width="13.28515625" hidden="1" customWidth="1"/>
    <col min="10" max="10" width="1.140625" hidden="1" customWidth="1"/>
    <col min="11" max="11" width="3.7109375" hidden="1" customWidth="1"/>
    <col min="12" max="12" width="14" hidden="1" customWidth="1"/>
  </cols>
  <sheetData>
    <row r="1" spans="1:12" x14ac:dyDescent="0.25">
      <c r="A1" s="17"/>
      <c r="B1" s="17" t="s">
        <v>0</v>
      </c>
      <c r="C1" s="17"/>
      <c r="D1" s="17"/>
      <c r="E1" s="17"/>
      <c r="F1" s="17"/>
      <c r="G1" s="17" t="s">
        <v>60</v>
      </c>
    </row>
    <row r="2" spans="1:12" x14ac:dyDescent="0.25">
      <c r="A2" s="17" t="s">
        <v>40</v>
      </c>
      <c r="B2" s="18"/>
      <c r="D2" s="17"/>
      <c r="E2" s="17"/>
      <c r="F2" s="17"/>
      <c r="G2" s="17"/>
    </row>
    <row r="3" spans="1:12" ht="20.45" customHeight="1" x14ac:dyDescent="0.25">
      <c r="A3" s="17"/>
      <c r="B3" s="59" t="s">
        <v>59</v>
      </c>
      <c r="C3" s="17" t="s">
        <v>80</v>
      </c>
      <c r="D3" s="17"/>
      <c r="E3" s="17"/>
      <c r="F3" s="17"/>
      <c r="G3" s="17"/>
    </row>
    <row r="4" spans="1:12" ht="26.45" customHeight="1" x14ac:dyDescent="0.25">
      <c r="A4" s="19" t="s">
        <v>1</v>
      </c>
      <c r="B4" s="19" t="s">
        <v>2</v>
      </c>
      <c r="C4" s="20" t="s">
        <v>8</v>
      </c>
      <c r="D4" s="81" t="s">
        <v>23</v>
      </c>
      <c r="E4" s="82" t="s">
        <v>24</v>
      </c>
      <c r="F4" s="19" t="s">
        <v>70</v>
      </c>
      <c r="G4" s="19" t="s">
        <v>71</v>
      </c>
      <c r="L4" s="55"/>
    </row>
    <row r="5" spans="1:12" ht="11.45" customHeight="1" x14ac:dyDescent="0.25">
      <c r="A5" s="21">
        <v>0</v>
      </c>
      <c r="B5" s="21">
        <v>1</v>
      </c>
      <c r="C5" s="21">
        <v>2</v>
      </c>
      <c r="D5" s="22">
        <v>3</v>
      </c>
      <c r="E5" s="21"/>
      <c r="F5" s="19"/>
      <c r="G5" s="19"/>
      <c r="L5" s="55"/>
    </row>
    <row r="6" spans="1:12" ht="13.9" customHeight="1" x14ac:dyDescent="0.25">
      <c r="A6" s="21" t="s">
        <v>13</v>
      </c>
      <c r="B6" s="21"/>
      <c r="C6" s="23">
        <f>C11+C18+C22+C28+C34+C52+C55+C58</f>
        <v>10350000</v>
      </c>
      <c r="D6" s="23">
        <f>D11+D18+D22+D28+D34+D52+D55+D58</f>
        <v>7381000</v>
      </c>
      <c r="E6" s="23">
        <f>E11+E18+E22+E28+E34+E52+E55+E58</f>
        <v>3009000</v>
      </c>
      <c r="F6" s="19"/>
      <c r="G6" s="19"/>
      <c r="L6" s="55"/>
    </row>
    <row r="7" spans="1:12" ht="14.45" customHeight="1" x14ac:dyDescent="0.25">
      <c r="A7" s="25" t="s">
        <v>3</v>
      </c>
      <c r="B7" s="26" t="s">
        <v>4</v>
      </c>
      <c r="C7" s="27">
        <f>C19+C23+C44+C47+C52+C59</f>
        <v>9155000</v>
      </c>
      <c r="D7" s="27">
        <f>D19+D23+D44+D47+D52+D59</f>
        <v>6948000</v>
      </c>
      <c r="E7" s="27">
        <f>E19+E23+E44+E47+E52+E59</f>
        <v>2207000</v>
      </c>
      <c r="F7" s="19"/>
      <c r="G7" s="19"/>
    </row>
    <row r="8" spans="1:12" ht="11.45" customHeight="1" x14ac:dyDescent="0.25">
      <c r="A8" s="28" t="s">
        <v>10</v>
      </c>
      <c r="B8" s="29" t="s">
        <v>11</v>
      </c>
      <c r="C8" s="30">
        <f>C12+C25+C29+C36</f>
        <v>1064000</v>
      </c>
      <c r="D8" s="30">
        <f t="shared" ref="D8:E8" si="0">D12+D25+D29+D36</f>
        <v>433000</v>
      </c>
      <c r="E8" s="30">
        <f t="shared" si="0"/>
        <v>671000</v>
      </c>
      <c r="F8" s="19"/>
      <c r="G8" s="19"/>
    </row>
    <row r="9" spans="1:12" s="4" customFormat="1" ht="11.45" customHeight="1" x14ac:dyDescent="0.25">
      <c r="A9" s="31" t="s">
        <v>12</v>
      </c>
      <c r="B9" s="32" t="s">
        <v>9</v>
      </c>
      <c r="C9" s="33">
        <f>C16+C56+C62</f>
        <v>91000</v>
      </c>
      <c r="D9" s="33">
        <f>D16+D56+D62</f>
        <v>0</v>
      </c>
      <c r="E9" s="33">
        <f>E16+E56+E62</f>
        <v>91000</v>
      </c>
      <c r="F9" s="34"/>
      <c r="G9" s="34"/>
      <c r="H9" s="51"/>
      <c r="I9" s="51"/>
      <c r="J9" s="52"/>
      <c r="K9" s="52"/>
      <c r="L9" s="50"/>
    </row>
    <row r="10" spans="1:12" ht="13.15" customHeight="1" x14ac:dyDescent="0.25">
      <c r="A10" s="21"/>
      <c r="B10" s="35" t="s">
        <v>17</v>
      </c>
      <c r="C10" s="23"/>
      <c r="D10" s="24"/>
      <c r="E10" s="23"/>
      <c r="F10" s="19"/>
      <c r="G10" s="19"/>
    </row>
    <row r="11" spans="1:12" ht="13.15" customHeight="1" x14ac:dyDescent="0.25">
      <c r="A11" s="61">
        <v>51.02</v>
      </c>
      <c r="B11" s="62" t="s">
        <v>54</v>
      </c>
      <c r="C11" s="63">
        <f>D11+E11</f>
        <v>268000</v>
      </c>
      <c r="D11" s="63">
        <v>133000</v>
      </c>
      <c r="E11" s="63">
        <v>135000</v>
      </c>
      <c r="F11" s="64"/>
      <c r="G11" s="64"/>
    </row>
    <row r="12" spans="1:12" ht="13.15" customHeight="1" x14ac:dyDescent="0.25">
      <c r="A12" s="65" t="s">
        <v>10</v>
      </c>
      <c r="B12" s="66" t="s">
        <v>11</v>
      </c>
      <c r="C12" s="67">
        <v>263000</v>
      </c>
      <c r="D12" s="68">
        <v>133000</v>
      </c>
      <c r="E12" s="68">
        <v>130000</v>
      </c>
      <c r="F12" s="69"/>
      <c r="G12" s="69"/>
    </row>
    <row r="13" spans="1:12" ht="27" customHeight="1" x14ac:dyDescent="0.25">
      <c r="A13" s="21">
        <v>1</v>
      </c>
      <c r="B13" s="35" t="s">
        <v>47</v>
      </c>
      <c r="C13" s="77">
        <v>100000</v>
      </c>
      <c r="D13" s="24"/>
      <c r="E13" s="23">
        <v>100000</v>
      </c>
      <c r="F13" s="19" t="s">
        <v>55</v>
      </c>
      <c r="G13" s="19" t="s">
        <v>30</v>
      </c>
    </row>
    <row r="14" spans="1:12" ht="16.149999999999999" customHeight="1" x14ac:dyDescent="0.25">
      <c r="A14" s="21">
        <v>2</v>
      </c>
      <c r="B14" s="18" t="s">
        <v>15</v>
      </c>
      <c r="C14" s="23">
        <v>153000</v>
      </c>
      <c r="D14" s="24">
        <v>133000</v>
      </c>
      <c r="E14" s="23">
        <v>30000</v>
      </c>
      <c r="F14" s="19" t="s">
        <v>55</v>
      </c>
      <c r="G14" s="19" t="s">
        <v>31</v>
      </c>
      <c r="L14">
        <v>10000</v>
      </c>
    </row>
    <row r="15" spans="1:12" ht="16.149999999999999" customHeight="1" x14ac:dyDescent="0.25">
      <c r="A15" s="42">
        <v>1</v>
      </c>
      <c r="B15" s="20" t="s">
        <v>14</v>
      </c>
      <c r="C15" s="23">
        <v>10000</v>
      </c>
      <c r="D15" s="24">
        <v>0</v>
      </c>
      <c r="E15" s="23">
        <v>10000</v>
      </c>
      <c r="F15" s="19" t="s">
        <v>55</v>
      </c>
      <c r="G15" s="19" t="s">
        <v>31</v>
      </c>
    </row>
    <row r="16" spans="1:12" ht="17.45" customHeight="1" x14ac:dyDescent="0.25">
      <c r="A16" s="71" t="s">
        <v>12</v>
      </c>
      <c r="B16" s="4" t="s">
        <v>9</v>
      </c>
      <c r="C16" s="70">
        <v>5000</v>
      </c>
      <c r="D16" s="70">
        <v>0</v>
      </c>
      <c r="E16" s="70">
        <v>5000</v>
      </c>
      <c r="F16" s="4"/>
      <c r="G16" s="4"/>
    </row>
    <row r="17" spans="1:12" ht="16.149999999999999" customHeight="1" x14ac:dyDescent="0.25">
      <c r="A17" s="21">
        <v>2</v>
      </c>
      <c r="B17" s="56" t="s">
        <v>51</v>
      </c>
      <c r="C17" s="23">
        <v>5000</v>
      </c>
      <c r="D17" s="24"/>
      <c r="E17" s="23">
        <v>5000</v>
      </c>
      <c r="F17" s="19" t="s">
        <v>55</v>
      </c>
      <c r="G17" s="19" t="s">
        <v>31</v>
      </c>
    </row>
    <row r="18" spans="1:12" x14ac:dyDescent="0.25">
      <c r="A18" s="6" t="s">
        <v>5</v>
      </c>
      <c r="B18" s="8" t="s">
        <v>6</v>
      </c>
      <c r="C18" s="9">
        <f>C19</f>
        <v>321000</v>
      </c>
      <c r="D18" s="10">
        <f>D19</f>
        <v>163000</v>
      </c>
      <c r="E18" s="9">
        <f>E19</f>
        <v>158000</v>
      </c>
      <c r="F18" s="5"/>
      <c r="G18" s="5"/>
    </row>
    <row r="19" spans="1:12" ht="14.45" customHeight="1" x14ac:dyDescent="0.25">
      <c r="A19" s="36" t="s">
        <v>3</v>
      </c>
      <c r="B19" s="72" t="s">
        <v>4</v>
      </c>
      <c r="C19" s="73">
        <f>C20+C21</f>
        <v>321000</v>
      </c>
      <c r="D19" s="74">
        <f>D20+D21</f>
        <v>163000</v>
      </c>
      <c r="E19" s="73">
        <f>E20+E21</f>
        <v>158000</v>
      </c>
      <c r="F19" s="75"/>
      <c r="G19" s="76"/>
    </row>
    <row r="20" spans="1:12" ht="15" customHeight="1" x14ac:dyDescent="0.25">
      <c r="A20" s="38">
        <v>1</v>
      </c>
      <c r="B20" s="20" t="s">
        <v>7</v>
      </c>
      <c r="C20" s="23">
        <v>140000</v>
      </c>
      <c r="D20" s="24"/>
      <c r="E20" s="23">
        <v>140000</v>
      </c>
      <c r="F20" s="19" t="s">
        <v>67</v>
      </c>
      <c r="G20" s="19" t="s">
        <v>36</v>
      </c>
      <c r="L20" s="55">
        <v>-30000</v>
      </c>
    </row>
    <row r="21" spans="1:12" ht="62.45" customHeight="1" x14ac:dyDescent="0.25">
      <c r="A21" s="38">
        <v>2</v>
      </c>
      <c r="B21" s="20" t="s">
        <v>29</v>
      </c>
      <c r="C21" s="23">
        <f>D21+E21</f>
        <v>181000</v>
      </c>
      <c r="D21" s="24">
        <v>163000</v>
      </c>
      <c r="E21" s="23">
        <v>18000</v>
      </c>
      <c r="F21" s="19" t="s">
        <v>35</v>
      </c>
      <c r="G21" s="20" t="s">
        <v>66</v>
      </c>
      <c r="L21" s="55"/>
    </row>
    <row r="22" spans="1:12" ht="12.75" customHeight="1" x14ac:dyDescent="0.25">
      <c r="A22" s="11">
        <v>66</v>
      </c>
      <c r="B22" s="12" t="s">
        <v>18</v>
      </c>
      <c r="C22" s="9">
        <f>E23+C25</f>
        <v>130000</v>
      </c>
      <c r="D22" s="10">
        <f t="shared" ref="D22:E23" si="1">D23</f>
        <v>0</v>
      </c>
      <c r="E22" s="9">
        <v>170000</v>
      </c>
      <c r="F22" s="5"/>
      <c r="G22" s="5"/>
    </row>
    <row r="23" spans="1:12" ht="12.75" customHeight="1" x14ac:dyDescent="0.25">
      <c r="A23" s="36" t="s">
        <v>3</v>
      </c>
      <c r="B23" s="78" t="s">
        <v>4</v>
      </c>
      <c r="C23" s="78">
        <f>C24</f>
        <v>5000</v>
      </c>
      <c r="D23" s="78">
        <f t="shared" si="1"/>
        <v>0</v>
      </c>
      <c r="E23" s="78">
        <f t="shared" si="1"/>
        <v>5000</v>
      </c>
      <c r="F23" s="78"/>
      <c r="G23" s="78"/>
    </row>
    <row r="24" spans="1:12" ht="39.6" customHeight="1" x14ac:dyDescent="0.25">
      <c r="A24" s="38">
        <v>1</v>
      </c>
      <c r="B24" s="20" t="s">
        <v>22</v>
      </c>
      <c r="C24" s="40">
        <v>5000</v>
      </c>
      <c r="D24" s="24">
        <v>0</v>
      </c>
      <c r="E24" s="23">
        <v>5000</v>
      </c>
      <c r="F24" s="19" t="s">
        <v>64</v>
      </c>
      <c r="G24" s="19" t="s">
        <v>30</v>
      </c>
      <c r="H24">
        <v>-8000</v>
      </c>
      <c r="L24" s="55"/>
    </row>
    <row r="25" spans="1:12" ht="18" customHeight="1" x14ac:dyDescent="0.25">
      <c r="A25" s="65" t="s">
        <v>10</v>
      </c>
      <c r="B25" s="66" t="s">
        <v>11</v>
      </c>
      <c r="C25" s="67">
        <f>C26+C27</f>
        <v>125000</v>
      </c>
      <c r="D25" s="67">
        <f t="shared" ref="D25:E25" si="2">D26+D27</f>
        <v>0</v>
      </c>
      <c r="E25" s="67">
        <f t="shared" si="2"/>
        <v>125000</v>
      </c>
      <c r="F25" s="69"/>
      <c r="G25" s="69"/>
      <c r="L25" s="55"/>
    </row>
    <row r="26" spans="1:12" ht="42.6" customHeight="1" x14ac:dyDescent="0.25">
      <c r="A26" s="38">
        <v>2</v>
      </c>
      <c r="B26" s="20" t="s">
        <v>48</v>
      </c>
      <c r="C26" s="40">
        <v>100000</v>
      </c>
      <c r="D26" s="24"/>
      <c r="E26" s="23">
        <v>100000</v>
      </c>
      <c r="F26" s="19" t="s">
        <v>64</v>
      </c>
      <c r="G26" s="19" t="s">
        <v>30</v>
      </c>
      <c r="L26" s="55"/>
    </row>
    <row r="27" spans="1:12" ht="30" customHeight="1" x14ac:dyDescent="0.25">
      <c r="A27" s="38">
        <v>3</v>
      </c>
      <c r="B27" s="20" t="s">
        <v>72</v>
      </c>
      <c r="C27" s="40">
        <v>25000</v>
      </c>
      <c r="D27" s="24"/>
      <c r="E27" s="23">
        <v>25000</v>
      </c>
      <c r="F27" s="19" t="s">
        <v>64</v>
      </c>
      <c r="G27" s="19" t="s">
        <v>30</v>
      </c>
      <c r="L27" s="55"/>
    </row>
    <row r="28" spans="1:12" ht="26.45" customHeight="1" x14ac:dyDescent="0.25">
      <c r="A28" s="13">
        <v>67.05</v>
      </c>
      <c r="B28" s="12" t="s">
        <v>21</v>
      </c>
      <c r="C28" s="9">
        <f>C29</f>
        <v>143000</v>
      </c>
      <c r="D28" s="9">
        <f t="shared" ref="D28:E28" si="3">D29</f>
        <v>0</v>
      </c>
      <c r="E28" s="9">
        <f t="shared" si="3"/>
        <v>143000</v>
      </c>
      <c r="F28" s="5" t="s">
        <v>34</v>
      </c>
      <c r="G28" s="5"/>
    </row>
    <row r="29" spans="1:12" ht="14.45" customHeight="1" x14ac:dyDescent="0.25">
      <c r="A29" s="65" t="s">
        <v>10</v>
      </c>
      <c r="B29" s="66" t="s">
        <v>11</v>
      </c>
      <c r="C29" s="67">
        <f>C30+C31+C32+C33</f>
        <v>143000</v>
      </c>
      <c r="D29" s="68">
        <f t="shared" ref="D29" si="4">D30+D31</f>
        <v>0</v>
      </c>
      <c r="E29" s="67">
        <f>E30+E31+E32+E33</f>
        <v>143000</v>
      </c>
      <c r="F29" s="69"/>
      <c r="G29" s="69"/>
    </row>
    <row r="30" spans="1:12" ht="27" customHeight="1" x14ac:dyDescent="0.25">
      <c r="A30" s="19">
        <v>1</v>
      </c>
      <c r="B30" s="20" t="s">
        <v>43</v>
      </c>
      <c r="C30" s="42">
        <v>23000</v>
      </c>
      <c r="D30" s="43">
        <v>0</v>
      </c>
      <c r="E30" s="42">
        <v>23000</v>
      </c>
      <c r="F30" s="19" t="s">
        <v>34</v>
      </c>
      <c r="G30" s="19" t="s">
        <v>36</v>
      </c>
      <c r="L30" s="55">
        <v>-50000</v>
      </c>
    </row>
    <row r="31" spans="1:12" ht="12" customHeight="1" x14ac:dyDescent="0.25">
      <c r="A31" s="19">
        <v>2</v>
      </c>
      <c r="B31" s="19" t="s">
        <v>33</v>
      </c>
      <c r="C31" s="42">
        <v>90000</v>
      </c>
      <c r="D31" s="43">
        <v>0</v>
      </c>
      <c r="E31" s="42">
        <v>90000</v>
      </c>
      <c r="F31" s="19" t="s">
        <v>34</v>
      </c>
      <c r="G31" s="19" t="s">
        <v>30</v>
      </c>
      <c r="H31" s="53">
        <v>-49000</v>
      </c>
    </row>
    <row r="32" spans="1:12" ht="12" customHeight="1" x14ac:dyDescent="0.25">
      <c r="A32" s="19">
        <v>3</v>
      </c>
      <c r="B32" s="19" t="s">
        <v>52</v>
      </c>
      <c r="C32" s="42">
        <v>20000</v>
      </c>
      <c r="D32" s="43"/>
      <c r="E32" s="42">
        <v>20000</v>
      </c>
      <c r="F32" s="19" t="s">
        <v>34</v>
      </c>
      <c r="G32" s="19" t="s">
        <v>36</v>
      </c>
      <c r="H32" s="60"/>
    </row>
    <row r="33" spans="1:11" ht="12" customHeight="1" x14ac:dyDescent="0.25">
      <c r="A33" s="19">
        <v>4</v>
      </c>
      <c r="B33" s="19" t="s">
        <v>53</v>
      </c>
      <c r="C33" s="42">
        <v>10000</v>
      </c>
      <c r="D33" s="43"/>
      <c r="E33" s="42">
        <v>10000</v>
      </c>
      <c r="F33" s="19" t="s">
        <v>58</v>
      </c>
      <c r="G33" s="19" t="s">
        <v>31</v>
      </c>
      <c r="H33" s="60"/>
    </row>
    <row r="34" spans="1:11" ht="14.45" customHeight="1" x14ac:dyDescent="0.25">
      <c r="A34" s="44"/>
      <c r="B34" s="45" t="s">
        <v>46</v>
      </c>
      <c r="C34" s="58">
        <f>C35+C43+C46</f>
        <v>7623000</v>
      </c>
      <c r="D34" s="58">
        <f t="shared" ref="D34:E34" si="5">D35+D43+D46</f>
        <v>6791000</v>
      </c>
      <c r="E34" s="58">
        <f t="shared" si="5"/>
        <v>832000</v>
      </c>
      <c r="F34" s="19">
        <v>70</v>
      </c>
      <c r="G34" s="19"/>
    </row>
    <row r="35" spans="1:11" ht="13.15" customHeight="1" x14ac:dyDescent="0.25">
      <c r="A35" s="6">
        <v>70.06</v>
      </c>
      <c r="B35" s="6" t="s">
        <v>38</v>
      </c>
      <c r="C35" s="9">
        <f>C37+C38+C39+C40+C41+C42</f>
        <v>573000</v>
      </c>
      <c r="D35" s="9">
        <f t="shared" ref="D35:E35" si="6">D37+D38+D39+D40+D41+D42</f>
        <v>300000</v>
      </c>
      <c r="E35" s="9">
        <f t="shared" si="6"/>
        <v>273000</v>
      </c>
      <c r="F35" s="5" t="s">
        <v>39</v>
      </c>
      <c r="G35" s="5" t="s">
        <v>36</v>
      </c>
    </row>
    <row r="36" spans="1:11" ht="15" customHeight="1" x14ac:dyDescent="0.25">
      <c r="A36" s="65" t="s">
        <v>10</v>
      </c>
      <c r="B36" s="66" t="s">
        <v>11</v>
      </c>
      <c r="C36" s="67">
        <v>533000</v>
      </c>
      <c r="D36" s="67">
        <f t="shared" ref="D36" si="7">D37+D39++D40+D41</f>
        <v>300000</v>
      </c>
      <c r="E36" s="67">
        <f>E37+E38+E39+E40+E41+E42</f>
        <v>273000</v>
      </c>
      <c r="F36" s="69" t="s">
        <v>39</v>
      </c>
      <c r="G36" s="69" t="s">
        <v>36</v>
      </c>
    </row>
    <row r="37" spans="1:11" ht="27" customHeight="1" x14ac:dyDescent="0.25">
      <c r="A37" s="19">
        <v>1</v>
      </c>
      <c r="B37" s="20" t="s">
        <v>76</v>
      </c>
      <c r="C37" s="42">
        <v>5000</v>
      </c>
      <c r="D37" s="43">
        <v>0</v>
      </c>
      <c r="E37" s="42">
        <v>5000</v>
      </c>
      <c r="F37" s="19" t="s">
        <v>39</v>
      </c>
      <c r="G37" s="19" t="s">
        <v>36</v>
      </c>
      <c r="H37" s="53">
        <v>-50000</v>
      </c>
    </row>
    <row r="38" spans="1:11" ht="27" customHeight="1" x14ac:dyDescent="0.25">
      <c r="A38" s="19">
        <v>2</v>
      </c>
      <c r="B38" s="20" t="s">
        <v>75</v>
      </c>
      <c r="C38" s="42">
        <v>15000</v>
      </c>
      <c r="D38" s="43"/>
      <c r="E38" s="42">
        <v>15000</v>
      </c>
      <c r="F38" s="19" t="s">
        <v>39</v>
      </c>
      <c r="G38" s="19" t="s">
        <v>36</v>
      </c>
      <c r="H38" s="53"/>
    </row>
    <row r="39" spans="1:11" ht="41.45" customHeight="1" x14ac:dyDescent="0.25">
      <c r="A39" s="19">
        <v>3</v>
      </c>
      <c r="B39" s="20" t="s">
        <v>57</v>
      </c>
      <c r="C39" s="42">
        <v>150000</v>
      </c>
      <c r="D39" s="43">
        <v>150000</v>
      </c>
      <c r="E39" s="42"/>
      <c r="F39" s="19" t="s">
        <v>39</v>
      </c>
      <c r="G39" s="19" t="s">
        <v>36</v>
      </c>
      <c r="H39" s="53">
        <v>-110000</v>
      </c>
    </row>
    <row r="40" spans="1:11" ht="40.9" customHeight="1" x14ac:dyDescent="0.25">
      <c r="A40" s="19">
        <v>4</v>
      </c>
      <c r="B40" s="20" t="s">
        <v>56</v>
      </c>
      <c r="C40" s="42">
        <v>150000</v>
      </c>
      <c r="D40" s="43">
        <v>150000</v>
      </c>
      <c r="E40" s="42"/>
      <c r="F40" s="19" t="s">
        <v>39</v>
      </c>
      <c r="G40" s="19" t="s">
        <v>36</v>
      </c>
      <c r="H40" s="60"/>
    </row>
    <row r="41" spans="1:11" ht="22.15" customHeight="1" x14ac:dyDescent="0.25">
      <c r="A41" s="19">
        <v>5</v>
      </c>
      <c r="B41" s="48" t="s">
        <v>26</v>
      </c>
      <c r="C41" s="23">
        <v>237000</v>
      </c>
      <c r="D41" s="24">
        <v>0</v>
      </c>
      <c r="E41" s="23">
        <v>237000</v>
      </c>
      <c r="F41" s="21" t="s">
        <v>39</v>
      </c>
      <c r="G41" s="21" t="s">
        <v>36</v>
      </c>
      <c r="H41" s="60"/>
    </row>
    <row r="42" spans="1:11" ht="39.6" customHeight="1" x14ac:dyDescent="0.25">
      <c r="A42" s="19">
        <v>6</v>
      </c>
      <c r="B42" s="48" t="s">
        <v>78</v>
      </c>
      <c r="C42" s="23">
        <v>16000</v>
      </c>
      <c r="D42" s="24"/>
      <c r="E42" s="23">
        <v>16000</v>
      </c>
      <c r="F42" s="21" t="s">
        <v>39</v>
      </c>
      <c r="G42" s="21" t="s">
        <v>36</v>
      </c>
      <c r="H42" s="60"/>
    </row>
    <row r="43" spans="1:11" ht="15.6" customHeight="1" x14ac:dyDescent="0.25">
      <c r="A43" s="6">
        <v>70.069999999999993</v>
      </c>
      <c r="B43" s="6" t="s">
        <v>37</v>
      </c>
      <c r="C43" s="14">
        <f>C44</f>
        <v>85000</v>
      </c>
      <c r="D43" s="15">
        <f t="shared" ref="D43:E43" si="8">D44</f>
        <v>0</v>
      </c>
      <c r="E43" s="14">
        <f t="shared" si="8"/>
        <v>85000</v>
      </c>
      <c r="F43" s="7">
        <v>70.069999999999993</v>
      </c>
      <c r="G43" s="7">
        <v>710101</v>
      </c>
    </row>
    <row r="44" spans="1:11" ht="13.15" customHeight="1" x14ac:dyDescent="0.25">
      <c r="A44" s="46" t="s">
        <v>3</v>
      </c>
      <c r="B44" s="37" t="s">
        <v>4</v>
      </c>
      <c r="C44" s="73">
        <f>C45</f>
        <v>85000</v>
      </c>
      <c r="D44" s="74">
        <v>0</v>
      </c>
      <c r="E44" s="73">
        <f>E45</f>
        <v>85000</v>
      </c>
      <c r="F44" s="75">
        <v>70.069999999999993</v>
      </c>
      <c r="G44" s="75">
        <v>710101</v>
      </c>
    </row>
    <row r="45" spans="1:11" ht="52.15" customHeight="1" x14ac:dyDescent="0.25">
      <c r="A45" s="42">
        <v>1</v>
      </c>
      <c r="B45" s="35" t="s">
        <v>74</v>
      </c>
      <c r="C45" s="23">
        <v>85000</v>
      </c>
      <c r="D45" s="24">
        <v>0</v>
      </c>
      <c r="E45" s="23">
        <v>85000</v>
      </c>
      <c r="F45" s="21">
        <v>70.069999999999993</v>
      </c>
      <c r="G45" s="21">
        <v>710101</v>
      </c>
    </row>
    <row r="46" spans="1:11" s="3" customFormat="1" ht="14.45" customHeight="1" x14ac:dyDescent="0.25">
      <c r="A46" s="6">
        <v>70.5</v>
      </c>
      <c r="B46" s="6" t="s">
        <v>19</v>
      </c>
      <c r="C46" s="9">
        <f>C47</f>
        <v>6965000</v>
      </c>
      <c r="D46" s="9">
        <f>D47</f>
        <v>6491000</v>
      </c>
      <c r="E46" s="9">
        <f>E47</f>
        <v>474000</v>
      </c>
      <c r="F46" s="7"/>
      <c r="G46" s="7"/>
    </row>
    <row r="47" spans="1:11" ht="12.6" customHeight="1" x14ac:dyDescent="0.25">
      <c r="A47" s="39" t="s">
        <v>3</v>
      </c>
      <c r="B47" s="76" t="s">
        <v>4</v>
      </c>
      <c r="C47" s="73">
        <v>6965000</v>
      </c>
      <c r="D47" s="73">
        <v>6491000</v>
      </c>
      <c r="E47" s="73">
        <v>474000</v>
      </c>
      <c r="F47" s="76"/>
      <c r="G47" s="76"/>
    </row>
    <row r="48" spans="1:11" ht="39.6" customHeight="1" x14ac:dyDescent="0.25">
      <c r="A48" s="42">
        <v>1</v>
      </c>
      <c r="B48" s="47" t="s">
        <v>28</v>
      </c>
      <c r="C48" s="23">
        <f>D48+E48</f>
        <v>6715000</v>
      </c>
      <c r="D48" s="41">
        <v>6491000</v>
      </c>
      <c r="E48" s="40">
        <v>224000</v>
      </c>
      <c r="F48" s="42" t="s">
        <v>62</v>
      </c>
      <c r="G48" s="19" t="s">
        <v>36</v>
      </c>
      <c r="H48">
        <v>115000</v>
      </c>
      <c r="K48" s="55"/>
    </row>
    <row r="49" spans="1:12" ht="43.15" customHeight="1" x14ac:dyDescent="0.25">
      <c r="A49" s="42">
        <v>2</v>
      </c>
      <c r="B49" s="20" t="s">
        <v>44</v>
      </c>
      <c r="C49" s="23">
        <v>150000</v>
      </c>
      <c r="D49" s="24">
        <v>0</v>
      </c>
      <c r="E49" s="23">
        <v>150000</v>
      </c>
      <c r="F49" s="19" t="s">
        <v>62</v>
      </c>
      <c r="G49" s="19" t="s">
        <v>36</v>
      </c>
    </row>
    <row r="50" spans="1:12" ht="43.15" customHeight="1" x14ac:dyDescent="0.25">
      <c r="A50" s="42">
        <v>3</v>
      </c>
      <c r="B50" s="56" t="s">
        <v>79</v>
      </c>
      <c r="C50" s="23">
        <v>0</v>
      </c>
      <c r="D50" s="24">
        <v>0</v>
      </c>
      <c r="E50" s="23">
        <v>0</v>
      </c>
      <c r="F50" s="19" t="s">
        <v>62</v>
      </c>
      <c r="G50" s="19" t="s">
        <v>36</v>
      </c>
    </row>
    <row r="51" spans="1:12" ht="41.45" customHeight="1" x14ac:dyDescent="0.25">
      <c r="A51" s="42">
        <v>4</v>
      </c>
      <c r="B51" s="18" t="s">
        <v>68</v>
      </c>
      <c r="C51" s="23">
        <v>100000</v>
      </c>
      <c r="D51" s="24">
        <v>0</v>
      </c>
      <c r="E51" s="23">
        <v>100000</v>
      </c>
      <c r="F51" s="19" t="s">
        <v>62</v>
      </c>
      <c r="G51" s="19" t="s">
        <v>36</v>
      </c>
      <c r="J51">
        <v>27000</v>
      </c>
    </row>
    <row r="52" spans="1:12" ht="13.15" customHeight="1" x14ac:dyDescent="0.25">
      <c r="A52" s="79" t="s">
        <v>3</v>
      </c>
      <c r="B52" s="76" t="s">
        <v>77</v>
      </c>
      <c r="C52" s="73">
        <f>C53+C54</f>
        <v>518000</v>
      </c>
      <c r="D52" s="73">
        <f t="shared" ref="D52:E52" si="9">D53+D54</f>
        <v>294000</v>
      </c>
      <c r="E52" s="73">
        <f t="shared" si="9"/>
        <v>224000</v>
      </c>
      <c r="F52" s="76"/>
      <c r="G52" s="76"/>
      <c r="H52" s="57"/>
    </row>
    <row r="53" spans="1:12" ht="28.15" customHeight="1" x14ac:dyDescent="0.25">
      <c r="A53" s="91">
        <v>1</v>
      </c>
      <c r="B53" s="92" t="s">
        <v>81</v>
      </c>
      <c r="C53" s="91">
        <v>40000</v>
      </c>
      <c r="D53" s="91"/>
      <c r="E53" s="91">
        <v>40000</v>
      </c>
      <c r="F53" s="91" t="s">
        <v>82</v>
      </c>
      <c r="G53" s="91" t="s">
        <v>30</v>
      </c>
      <c r="H53" s="57"/>
      <c r="L53">
        <v>40000</v>
      </c>
    </row>
    <row r="54" spans="1:12" ht="39.6" customHeight="1" x14ac:dyDescent="0.25">
      <c r="A54" s="42">
        <v>2</v>
      </c>
      <c r="B54" s="20" t="s">
        <v>25</v>
      </c>
      <c r="C54" s="23">
        <f>D54+E54</f>
        <v>478000</v>
      </c>
      <c r="D54" s="24">
        <v>294000</v>
      </c>
      <c r="E54" s="23">
        <v>184000</v>
      </c>
      <c r="F54" s="38" t="s">
        <v>63</v>
      </c>
      <c r="G54" s="20" t="s">
        <v>42</v>
      </c>
      <c r="H54" s="57"/>
    </row>
    <row r="55" spans="1:12" ht="16.899999999999999" customHeight="1" x14ac:dyDescent="0.25">
      <c r="A55" s="87">
        <v>83</v>
      </c>
      <c r="B55" s="88" t="s">
        <v>73</v>
      </c>
      <c r="C55" s="89">
        <v>35000</v>
      </c>
      <c r="D55" s="89"/>
      <c r="E55" s="89">
        <v>35000</v>
      </c>
      <c r="F55" s="90"/>
      <c r="G55" s="88"/>
      <c r="H55" s="57"/>
    </row>
    <row r="56" spans="1:12" ht="16.899999999999999" customHeight="1" x14ac:dyDescent="0.25">
      <c r="A56" s="84" t="s">
        <v>12</v>
      </c>
      <c r="B56" s="85" t="s">
        <v>9</v>
      </c>
      <c r="C56" s="86">
        <v>35000</v>
      </c>
      <c r="D56" s="86">
        <v>0</v>
      </c>
      <c r="E56" s="86">
        <v>35000</v>
      </c>
      <c r="F56" s="85"/>
      <c r="G56" s="85"/>
      <c r="H56" s="57"/>
    </row>
    <row r="57" spans="1:12" ht="14.45" customHeight="1" x14ac:dyDescent="0.25">
      <c r="A57" s="42">
        <v>1</v>
      </c>
      <c r="B57" s="20" t="s">
        <v>16</v>
      </c>
      <c r="C57" s="23">
        <v>35000</v>
      </c>
      <c r="D57" s="24">
        <v>0</v>
      </c>
      <c r="E57" s="23">
        <v>35000</v>
      </c>
      <c r="F57" s="19" t="s">
        <v>69</v>
      </c>
      <c r="G57" s="19" t="s">
        <v>31</v>
      </c>
      <c r="H57" s="57"/>
    </row>
    <row r="58" spans="1:12" ht="11.45" customHeight="1" x14ac:dyDescent="0.25">
      <c r="A58" s="14">
        <v>84</v>
      </c>
      <c r="B58" s="12" t="s">
        <v>20</v>
      </c>
      <c r="C58" s="9">
        <f>E59+C62</f>
        <v>1312000</v>
      </c>
      <c r="D58" s="9">
        <f>F59+D62</f>
        <v>0</v>
      </c>
      <c r="E58" s="9">
        <f>E60+E61+E62</f>
        <v>1312000</v>
      </c>
      <c r="F58" s="5"/>
      <c r="G58" s="5"/>
    </row>
    <row r="59" spans="1:12" ht="15" customHeight="1" x14ac:dyDescent="0.25">
      <c r="A59" s="79" t="s">
        <v>3</v>
      </c>
      <c r="B59" s="76" t="s">
        <v>4</v>
      </c>
      <c r="C59" s="73">
        <f>D59+E59</f>
        <v>1261000</v>
      </c>
      <c r="D59" s="74">
        <f t="shared" ref="D59:E59" si="10">D60+D61</f>
        <v>0</v>
      </c>
      <c r="E59" s="73">
        <f t="shared" si="10"/>
        <v>1261000</v>
      </c>
      <c r="F59" s="76"/>
      <c r="G59" s="76"/>
    </row>
    <row r="60" spans="1:12" ht="25.9" customHeight="1" x14ac:dyDescent="0.25">
      <c r="A60" s="42">
        <v>1</v>
      </c>
      <c r="B60" s="49" t="s">
        <v>41</v>
      </c>
      <c r="C60" s="23">
        <v>1261000</v>
      </c>
      <c r="D60" s="24">
        <v>0</v>
      </c>
      <c r="E60" s="23">
        <v>1261000</v>
      </c>
      <c r="F60" s="38" t="s">
        <v>32</v>
      </c>
      <c r="G60" s="38">
        <v>710101</v>
      </c>
      <c r="H60" s="54">
        <v>100000</v>
      </c>
      <c r="J60">
        <v>4160190</v>
      </c>
      <c r="L60">
        <v>61000</v>
      </c>
    </row>
    <row r="61" spans="1:12" ht="28.15" customHeight="1" x14ac:dyDescent="0.25">
      <c r="A61" s="42">
        <v>2</v>
      </c>
      <c r="B61" s="49" t="s">
        <v>27</v>
      </c>
      <c r="C61" s="23">
        <v>0</v>
      </c>
      <c r="D61" s="24">
        <v>0</v>
      </c>
      <c r="E61" s="23">
        <v>0</v>
      </c>
      <c r="F61" s="38" t="s">
        <v>32</v>
      </c>
      <c r="G61" s="38">
        <v>710101</v>
      </c>
      <c r="H61" s="54">
        <v>40000</v>
      </c>
      <c r="L61">
        <v>-50000</v>
      </c>
    </row>
    <row r="62" spans="1:12" ht="16.899999999999999" customHeight="1" x14ac:dyDescent="0.25">
      <c r="A62" s="80" t="s">
        <v>12</v>
      </c>
      <c r="B62" s="4" t="s">
        <v>9</v>
      </c>
      <c r="C62" s="70">
        <v>51000</v>
      </c>
      <c r="D62" s="70">
        <f t="shared" ref="D62" si="11">D64+D65+D66</f>
        <v>0</v>
      </c>
      <c r="E62" s="70">
        <v>51000</v>
      </c>
      <c r="F62" s="71"/>
      <c r="G62" s="71"/>
      <c r="H62" s="57"/>
    </row>
    <row r="63" spans="1:12" ht="16.899999999999999" customHeight="1" x14ac:dyDescent="0.25">
      <c r="A63" s="42">
        <v>1</v>
      </c>
      <c r="B63" s="20" t="s">
        <v>14</v>
      </c>
      <c r="C63" s="23">
        <v>10000</v>
      </c>
      <c r="D63" s="24">
        <v>0</v>
      </c>
      <c r="E63" s="23">
        <v>10000</v>
      </c>
      <c r="F63" s="19" t="s">
        <v>32</v>
      </c>
      <c r="G63" s="21" t="s">
        <v>31</v>
      </c>
      <c r="H63" s="57"/>
    </row>
    <row r="64" spans="1:12" ht="15" customHeight="1" x14ac:dyDescent="0.25">
      <c r="A64" s="42">
        <v>2</v>
      </c>
      <c r="B64" s="49" t="s">
        <v>49</v>
      </c>
      <c r="C64" s="23">
        <v>6000</v>
      </c>
      <c r="D64" s="23"/>
      <c r="E64" s="23">
        <v>6000</v>
      </c>
      <c r="F64" s="38" t="s">
        <v>32</v>
      </c>
      <c r="G64" s="38" t="s">
        <v>31</v>
      </c>
      <c r="H64" s="57"/>
    </row>
    <row r="65" spans="1:8" ht="12" customHeight="1" x14ac:dyDescent="0.25">
      <c r="A65" s="42">
        <v>3</v>
      </c>
      <c r="B65" s="49" t="s">
        <v>50</v>
      </c>
      <c r="C65" s="23">
        <v>5000</v>
      </c>
      <c r="D65" s="23"/>
      <c r="E65" s="23">
        <v>5000</v>
      </c>
      <c r="F65" s="38" t="s">
        <v>32</v>
      </c>
      <c r="G65" s="38" t="s">
        <v>31</v>
      </c>
      <c r="H65" s="57"/>
    </row>
    <row r="66" spans="1:8" ht="13.15" customHeight="1" x14ac:dyDescent="0.25">
      <c r="A66" s="83">
        <v>4</v>
      </c>
      <c r="B66" s="20" t="s">
        <v>65</v>
      </c>
      <c r="C66" s="23">
        <v>30000</v>
      </c>
      <c r="D66" s="24"/>
      <c r="E66" s="23">
        <v>30000</v>
      </c>
      <c r="F66" s="19" t="s">
        <v>61</v>
      </c>
      <c r="G66" s="21" t="s">
        <v>31</v>
      </c>
      <c r="H66">
        <f>SUM(H24:H61)</f>
        <v>38000</v>
      </c>
    </row>
    <row r="67" spans="1:8" ht="15.75" x14ac:dyDescent="0.25">
      <c r="B67" s="16" t="s">
        <v>45</v>
      </c>
    </row>
    <row r="68" spans="1:8" x14ac:dyDescent="0.25">
      <c r="B68" s="1"/>
    </row>
    <row r="69" spans="1:8" x14ac:dyDescent="0.25">
      <c r="B69" s="1"/>
      <c r="C69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Zece 64</dc:creator>
  <cp:lastModifiedBy>W1019</cp:lastModifiedBy>
  <cp:lastPrinted>2025-09-17T09:30:32Z</cp:lastPrinted>
  <dcterms:created xsi:type="dcterms:W3CDTF">2018-02-13T10:00:31Z</dcterms:created>
  <dcterms:modified xsi:type="dcterms:W3CDTF">2025-09-17T12:25:13Z</dcterms:modified>
</cp:coreProperties>
</file>